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italclinicdebarcelona-my.sharepoint.com/personal/ccamp_clinic_cat/Documents/Escritorio/scanner/"/>
    </mc:Choice>
  </mc:AlternateContent>
  <xr:revisionPtr revIDLastSave="0" documentId="8_{88DBC5B3-44D3-48E1-98A7-F0B4D516A4EF}" xr6:coauthVersionLast="47" xr6:coauthVersionMax="47" xr10:uidLastSave="{00000000-0000-0000-0000-000000000000}"/>
  <bookViews>
    <workbookView xWindow="28680" yWindow="-120" windowWidth="29040" windowHeight="15720" xr2:uid="{BF755062-F792-4302-BDCB-684A3BB8D7A8}"/>
  </bookViews>
  <sheets>
    <sheet name="Full1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">'[2]#¡REF'!#REF!</definedName>
    <definedName name="AUGRED">[3]Taules!$C$32:$C$33</definedName>
    <definedName name="DadesEntitats">[4]Entitats!$A$1:$G$185</definedName>
    <definedName name="Datos">#REF!</definedName>
    <definedName name="Despesa_recurrent_one_off">[3]Taules!$C$71:$C$72</definedName>
    <definedName name="EC">#REF!</definedName>
    <definedName name="ee">#REF!</definedName>
    <definedName name="efecte_iva">[5]parametres!$C$7</definedName>
    <definedName name="EMPRESA">#N/A</definedName>
    <definedName name="F_Account">'[6]#¡REF'!#REF!</definedName>
    <definedName name="FINAF">[3]Taules!$C$38:$C$39</definedName>
    <definedName name="fitxa_6">[7]Taules!$C$55:$C$62</definedName>
    <definedName name="Grup">[8]Taules!$C$66:$C$71</definedName>
    <definedName name="h">'[9]#¡REF'!#REF!</definedName>
    <definedName name="Header">#REF!</definedName>
    <definedName name="IPC">[5]parametres!$C$4</definedName>
    <definedName name="Justificació">[4]Taules!$C$31:$C$43</definedName>
    <definedName name="llll">#REF!</definedName>
    <definedName name="MAR">'[10]#¡REF'!#REF!</definedName>
    <definedName name="MESOS_DOS">'[11]90_dades'!$U$2:$U$26</definedName>
    <definedName name="milio">[5]PowerPoint!#REF!</definedName>
    <definedName name="p">#REF!</definedName>
    <definedName name="Partida">[4]Taules!$C$55:$C$62</definedName>
    <definedName name="PartidaCoj">[4]Taules!$C$66:$C$70</definedName>
    <definedName name="PartidaEst">[4]Taules!$C$55:$C$62</definedName>
    <definedName name="PERIODE">#N/A</definedName>
    <definedName name="PRES">#REF!</definedName>
    <definedName name="PRO">#REF!</definedName>
    <definedName name="PROVA">#REF!</definedName>
    <definedName name="PROVA2">#REF!</definedName>
    <definedName name="PT">#REF!</definedName>
    <definedName name="qqq">#REF!</definedName>
    <definedName name="RawData">#REF!</definedName>
    <definedName name="RawHeader">#REF!</definedName>
    <definedName name="REcur">[4]Taules!$C$27:$C$28</definedName>
    <definedName name="REVI">#REF!</definedName>
    <definedName name="SAPBEXrevision" hidden="1">3</definedName>
    <definedName name="SAPBEXsysID" hidden="1">"DWH"</definedName>
    <definedName name="SAPBEXwbID" hidden="1">"2R9EGGK6PFWBAN7M9YD16POAS"</definedName>
    <definedName name="TANCAMENT">#REF!</definedName>
    <definedName name="TEST3">#REF!</definedName>
    <definedName name="TipusPersonal">[8]Taules!$C$59:$C$63</definedName>
    <definedName name="TO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I60" i="1"/>
  <c r="O58" i="1"/>
  <c r="O57" i="1"/>
  <c r="O56" i="1"/>
  <c r="O55" i="1"/>
  <c r="O53" i="1"/>
  <c r="O52" i="1"/>
  <c r="O51" i="1"/>
  <c r="O50" i="1"/>
  <c r="O48" i="1"/>
  <c r="O47" i="1"/>
  <c r="O46" i="1"/>
  <c r="O45" i="1"/>
  <c r="O40" i="1"/>
  <c r="O38" i="1"/>
  <c r="O35" i="1"/>
  <c r="O33" i="1"/>
  <c r="O32" i="1"/>
  <c r="O30" i="1"/>
  <c r="O28" i="1"/>
  <c r="O23" i="1"/>
  <c r="K39" i="1"/>
  <c r="E39" i="1"/>
  <c r="E34" i="1"/>
  <c r="M27" i="1"/>
  <c r="L34" i="1"/>
  <c r="J34" i="1"/>
  <c r="F34" i="1"/>
  <c r="L27" i="1"/>
  <c r="K27" i="1"/>
  <c r="M37" i="1"/>
  <c r="J27" i="1"/>
  <c r="F29" i="1"/>
  <c r="E22" i="1"/>
  <c r="K34" i="1"/>
  <c r="L37" i="1"/>
  <c r="G27" i="1"/>
  <c r="H37" i="1"/>
  <c r="M29" i="1"/>
  <c r="F27" i="1"/>
  <c r="K29" i="1"/>
  <c r="J29" i="1"/>
  <c r="E29" i="1"/>
  <c r="J39" i="1"/>
  <c r="J60" i="1" l="1"/>
  <c r="O29" i="1"/>
  <c r="O27" i="1"/>
  <c r="O37" i="1"/>
  <c r="O60" i="1" s="1"/>
  <c r="H60" i="1"/>
  <c r="G60" i="1"/>
  <c r="L60" i="1"/>
  <c r="O22" i="1"/>
  <c r="M60" i="1"/>
  <c r="F60" i="1"/>
  <c r="O34" i="1"/>
  <c r="O39" i="1"/>
  <c r="E60" i="1"/>
  <c r="K60" i="1"/>
</calcChain>
</file>

<file path=xl/sharedStrings.xml><?xml version="1.0" encoding="utf-8"?>
<sst xmlns="http://schemas.openxmlformats.org/spreadsheetml/2006/main" count="104" uniqueCount="64">
  <si>
    <t>Qüestionari d'informació sobre efectius de personal</t>
  </si>
  <si>
    <t xml:space="preserve">Exercici: </t>
  </si>
  <si>
    <t>Codi i nom de l'entitat</t>
  </si>
  <si>
    <t>0451</t>
  </si>
  <si>
    <t>Consorci d'Atenció Primària de Salut Barcelona Esquerra</t>
  </si>
  <si>
    <t>CIF</t>
  </si>
  <si>
    <t>Q0801096I</t>
  </si>
  <si>
    <t>Tipus d'entitat (tria el tipus del desplegable)</t>
  </si>
  <si>
    <t>Consorci</t>
  </si>
  <si>
    <t>TIPUS DE VINCULACIÓ</t>
  </si>
  <si>
    <t>NOMBRE D'EFECTIUS A 31/12/2024</t>
  </si>
  <si>
    <t>HOMES</t>
  </si>
  <si>
    <t>DONES</t>
  </si>
  <si>
    <t>TOTAL</t>
  </si>
  <si>
    <t>DIRECCIÓ</t>
  </si>
  <si>
    <t>A1</t>
  </si>
  <si>
    <t>A2</t>
  </si>
  <si>
    <t>C1</t>
  </si>
  <si>
    <t>Contractes laborals alta direcció</t>
  </si>
  <si>
    <t>Contractes règim general o altres</t>
  </si>
  <si>
    <t>PERSONAL LABORAL</t>
  </si>
  <si>
    <t>Contractes de durada indeterminada</t>
  </si>
  <si>
    <t>Administració i tècnic</t>
  </si>
  <si>
    <t>Docent</t>
  </si>
  <si>
    <t>Sanitari</t>
  </si>
  <si>
    <t>Investigador</t>
  </si>
  <si>
    <t>Contractes de durada determinada</t>
  </si>
  <si>
    <t>Contractes estructurals</t>
  </si>
  <si>
    <t xml:space="preserve">Contractes conjunturals </t>
  </si>
  <si>
    <t>PERSONAL FUNCIONARI I INTERÍ</t>
  </si>
  <si>
    <t>C2</t>
  </si>
  <si>
    <t>E</t>
  </si>
  <si>
    <t>Nomenaments de funcionaris en llocs estructurals</t>
  </si>
  <si>
    <t>Nomenaments de interins en llocs estructurals</t>
  </si>
  <si>
    <t>Nomenaments de funcionaris en llocs conjunturals</t>
  </si>
  <si>
    <t>Notes explicatives</t>
  </si>
  <si>
    <t>Càrrecs directius</t>
  </si>
  <si>
    <t>Alts càrrecs (per decret o acord  govern)</t>
  </si>
  <si>
    <t>Contractes règim general o altres (funcions directives assimilables a les de direcció o gerència de l'entitat.)</t>
  </si>
  <si>
    <t>Contractes fixos (contractes de caràcter indefinit o fix, de qualsevol modalitat, sigui bonificat o no.)</t>
  </si>
  <si>
    <t>Contractes fixos discontinuus no periòdics (Només aquells contractes que s'hagin signat entre les parts sota aquesta modalitat. No s'han d'incloure contractes de temporada. )</t>
  </si>
  <si>
    <t>Contractes indefinits no fixos</t>
  </si>
  <si>
    <t>Altres</t>
  </si>
  <si>
    <t>Contractes d'interinitat per vacant</t>
  </si>
  <si>
    <t>Contractes d'obra o servei</t>
  </si>
  <si>
    <t>Amb finançament Generalitat o propi</t>
  </si>
  <si>
    <t>Amb finançament extern afectat (Ex.: la Unió Europea dóna una subvenció per finançar una activitat i es destina crèdit a la contractació de personal.)</t>
  </si>
  <si>
    <t>Contractes eventuals per circumstàncies de producció</t>
  </si>
  <si>
    <t>( Tots els contractes d'aquesta modalitat i els anomenats de reforç o acumulació de tasques)</t>
  </si>
  <si>
    <t>Contractes d'interinitat per substitució, materinat, etc.</t>
  </si>
  <si>
    <t>Contractes formatius</t>
  </si>
  <si>
    <t>Contractes en pràctiques</t>
  </si>
  <si>
    <t>Contractes de formació</t>
  </si>
  <si>
    <t>Contractes temporals de foment de l'ocupació</t>
  </si>
  <si>
    <t>Contractes de persones amb discapacitat</t>
  </si>
  <si>
    <t>Contractes de relleu (Només els contractes d'aquest caràcter vinculats a jubilacions parcials)</t>
  </si>
  <si>
    <t>Personal funcionari</t>
  </si>
  <si>
    <t>Nomenaments de funcionaris de carrera</t>
  </si>
  <si>
    <t>Nomenaments de funcionaris interins de vacant</t>
  </si>
  <si>
    <t>Nomenaments de funcionaris en pràctiques</t>
  </si>
  <si>
    <t>Nomenaments de funcionaris interins de substitucions</t>
  </si>
  <si>
    <t>Nomenaments de funcionaris de programes</t>
  </si>
  <si>
    <t xml:space="preserve">Amb finançament extern afectat ((Ex.:subvenció de la U.E:) </t>
  </si>
  <si>
    <t>Nomenaments de funcionaris interins per excés o acumulació de tasques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</si>
</sst>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6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u/>
      <sz val="10"/>
      <name val="Arial"/>
      <family val="2"/>
    </font>
    <font>
      <b/>
      <i/>
      <u/>
      <sz val="14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3" borderId="6" xfId="0" applyFont="1" applyFill="1" applyBorder="1"/>
    <xf numFmtId="49" fontId="6" fillId="0" borderId="6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6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 applyAlignment="1">
      <alignment horizontal="right"/>
    </xf>
    <xf numFmtId="0" fontId="6" fillId="3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3" fontId="9" fillId="3" borderId="12" xfId="0" applyNumberFormat="1" applyFont="1" applyFill="1" applyBorder="1" applyAlignment="1" applyProtection="1">
      <alignment horizontal="center" wrapText="1"/>
      <protection locked="0"/>
    </xf>
    <xf numFmtId="3" fontId="9" fillId="3" borderId="13" xfId="0" applyNumberFormat="1" applyFont="1" applyFill="1" applyBorder="1" applyAlignment="1" applyProtection="1">
      <alignment horizontal="center" wrapText="1"/>
      <protection locked="0"/>
    </xf>
    <xf numFmtId="3" fontId="9" fillId="3" borderId="14" xfId="0" applyNumberFormat="1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3" fontId="9" fillId="3" borderId="17" xfId="0" applyNumberFormat="1" applyFont="1" applyFill="1" applyBorder="1" applyAlignment="1" applyProtection="1">
      <alignment horizontal="center" wrapText="1"/>
      <protection locked="0"/>
    </xf>
    <xf numFmtId="3" fontId="9" fillId="3" borderId="18" xfId="0" applyNumberFormat="1" applyFont="1" applyFill="1" applyBorder="1" applyAlignment="1" applyProtection="1">
      <alignment horizontal="center" wrapText="1"/>
      <protection locked="0"/>
    </xf>
    <xf numFmtId="3" fontId="9" fillId="3" borderId="19" xfId="0" applyNumberFormat="1" applyFont="1" applyFill="1" applyBorder="1" applyAlignment="1" applyProtection="1">
      <alignment horizontal="center" wrapText="1"/>
      <protection locked="0"/>
    </xf>
    <xf numFmtId="3" fontId="9" fillId="3" borderId="20" xfId="0" applyNumberFormat="1" applyFont="1" applyFill="1" applyBorder="1" applyAlignment="1" applyProtection="1">
      <alignment horizontal="center" wrapText="1"/>
      <protection locked="0"/>
    </xf>
    <xf numFmtId="3" fontId="9" fillId="3" borderId="21" xfId="0" applyNumberFormat="1" applyFont="1" applyFill="1" applyBorder="1" applyAlignment="1" applyProtection="1">
      <alignment horizontal="center" wrapText="1"/>
      <protection locked="0"/>
    </xf>
    <xf numFmtId="0" fontId="7" fillId="0" borderId="22" xfId="0" applyFont="1" applyBorder="1" applyProtection="1">
      <protection locked="0"/>
    </xf>
    <xf numFmtId="0" fontId="7" fillId="0" borderId="0" xfId="0" applyFont="1" applyProtection="1">
      <protection locked="0"/>
    </xf>
    <xf numFmtId="3" fontId="7" fillId="3" borderId="0" xfId="0" applyNumberFormat="1" applyFont="1" applyFill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 vertical="center"/>
      <protection locked="0"/>
    </xf>
    <xf numFmtId="3" fontId="2" fillId="3" borderId="26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Alignment="1" applyProtection="1">
      <alignment horizontal="center"/>
      <protection locked="0"/>
    </xf>
    <xf numFmtId="0" fontId="9" fillId="3" borderId="27" xfId="0" applyFont="1" applyFill="1" applyBorder="1" applyAlignment="1" applyProtection="1">
      <alignment horizontal="left" vertical="center"/>
      <protection locked="0"/>
    </xf>
    <xf numFmtId="0" fontId="9" fillId="3" borderId="28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left" vertical="center"/>
      <protection locked="0"/>
    </xf>
    <xf numFmtId="3" fontId="10" fillId="2" borderId="30" xfId="0" applyNumberFormat="1" applyFont="1" applyFill="1" applyBorder="1" applyAlignment="1" applyProtection="1">
      <alignment horizontal="center"/>
      <protection locked="0"/>
    </xf>
    <xf numFmtId="3" fontId="10" fillId="2" borderId="31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2" fillId="0" borderId="32" xfId="0" applyFont="1" applyBorder="1" applyProtection="1">
      <protection locked="0"/>
    </xf>
    <xf numFmtId="0" fontId="11" fillId="0" borderId="0" xfId="0" applyFont="1" applyProtection="1">
      <protection locked="0"/>
    </xf>
    <xf numFmtId="0" fontId="7" fillId="0" borderId="33" xfId="0" applyFont="1" applyBorder="1" applyProtection="1">
      <protection locked="0"/>
    </xf>
    <xf numFmtId="3" fontId="2" fillId="0" borderId="30" xfId="0" applyNumberFormat="1" applyFont="1" applyBorder="1" applyAlignment="1" applyProtection="1">
      <alignment horizontal="center"/>
      <protection locked="0"/>
    </xf>
    <xf numFmtId="3" fontId="7" fillId="0" borderId="31" xfId="0" applyNumberFormat="1" applyFont="1" applyBorder="1" applyAlignment="1" applyProtection="1">
      <alignment horizontal="center"/>
      <protection locked="0"/>
    </xf>
    <xf numFmtId="3" fontId="2" fillId="0" borderId="31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0" fontId="11" fillId="0" borderId="35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3" fontId="7" fillId="0" borderId="30" xfId="0" applyNumberFormat="1" applyFont="1" applyBorder="1" applyAlignment="1" applyProtection="1">
      <alignment horizontal="center"/>
      <protection locked="0"/>
    </xf>
    <xf numFmtId="0" fontId="7" fillId="0" borderId="28" xfId="0" applyFont="1" applyBorder="1" applyProtection="1">
      <protection locked="0"/>
    </xf>
    <xf numFmtId="3" fontId="2" fillId="0" borderId="26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3" fontId="12" fillId="0" borderId="30" xfId="0" applyNumberFormat="1" applyFont="1" applyBorder="1" applyAlignment="1" applyProtection="1">
      <alignment horizontal="center"/>
      <protection locked="0"/>
    </xf>
    <xf numFmtId="3" fontId="12" fillId="0" borderId="31" xfId="0" applyNumberFormat="1" applyFont="1" applyBorder="1" applyAlignment="1" applyProtection="1">
      <alignment horizontal="center"/>
      <protection locked="0"/>
    </xf>
    <xf numFmtId="3" fontId="7" fillId="0" borderId="34" xfId="0" applyNumberFormat="1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1" fillId="0" borderId="33" xfId="0" applyFont="1" applyBorder="1" applyAlignment="1" applyProtection="1">
      <alignment horizontal="right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3" fontId="2" fillId="0" borderId="37" xfId="0" applyNumberFormat="1" applyFont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7" fillId="0" borderId="37" xfId="0" applyNumberFormat="1" applyFont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11" fillId="0" borderId="36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10" fillId="0" borderId="30" xfId="0" applyNumberFormat="1" applyFont="1" applyBorder="1" applyAlignment="1" applyProtection="1">
      <alignment horizontal="center"/>
      <protection locked="0"/>
    </xf>
    <xf numFmtId="3" fontId="10" fillId="0" borderId="31" xfId="0" applyNumberFormat="1" applyFont="1" applyBorder="1" applyAlignment="1" applyProtection="1">
      <alignment horizontal="center"/>
      <protection locked="0"/>
    </xf>
    <xf numFmtId="0" fontId="7" fillId="0" borderId="32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3" fontId="10" fillId="2" borderId="38" xfId="0" applyNumberFormat="1" applyFont="1" applyFill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3" fontId="10" fillId="2" borderId="41" xfId="0" applyNumberFormat="1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3" fontId="10" fillId="2" borderId="4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3" fontId="10" fillId="2" borderId="0" xfId="0" applyNumberFormat="1" applyFont="1" applyFill="1" applyAlignment="1" applyProtection="1">
      <alignment horizontal="center" vertical="center"/>
      <protection locked="0"/>
    </xf>
    <xf numFmtId="0" fontId="6" fillId="0" borderId="31" xfId="0" applyFont="1" applyBorder="1" applyProtection="1"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left"/>
      <protection locked="0"/>
    </xf>
    <xf numFmtId="0" fontId="7" fillId="0" borderId="45" xfId="0" applyFont="1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5" xfId="0" applyBorder="1" applyProtection="1"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left"/>
      <protection locked="0"/>
    </xf>
    <xf numFmtId="0" fontId="7" fillId="0" borderId="35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44" xfId="0" applyFont="1" applyBorder="1" applyProtection="1">
      <protection locked="0"/>
    </xf>
    <xf numFmtId="0" fontId="7" fillId="0" borderId="45" xfId="0" applyFont="1" applyBorder="1" applyAlignment="1" applyProtection="1">
      <alignment horizontal="left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7" fillId="0" borderId="45" xfId="0" applyFont="1" applyBorder="1" applyProtection="1">
      <protection locked="0"/>
    </xf>
    <xf numFmtId="0" fontId="7" fillId="0" borderId="32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34" xfId="0" applyFont="1" applyBorder="1" applyAlignment="1" applyProtection="1">
      <alignment vertical="top"/>
      <protection locked="0"/>
    </xf>
    <xf numFmtId="0" fontId="7" fillId="0" borderId="35" xfId="0" applyFont="1" applyBorder="1" applyAlignment="1" applyProtection="1">
      <alignment horizontal="left" wrapText="1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38100</xdr:rowOff>
    </xdr:from>
    <xdr:to>
      <xdr:col>2</xdr:col>
      <xdr:colOff>1907</xdr:colOff>
      <xdr:row>5</xdr:row>
      <xdr:rowOff>104778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CF3282B-2355-4E22-9108-454D4B6AE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00025"/>
          <a:ext cx="2230757" cy="714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hospitalclinicdebarcelona.sharepoint.com/sites/capsberrhh/Documentos%20compartidos/General%20Gesti&#243;%20Persones/Compartits%20amb%20GdP/PORTAL%20TRANSPAR&#200;NCIA/RELACI&#211;%20LLOCS%20DE%20TREBALL/2024_Q&#251;estionari%20d'informaci&#243;%20sobre%20efectius%20de%20personal_31122024.xlsx" TargetMode="External"/><Relationship Id="rId2" Type="http://schemas.microsoft.com/office/2019/04/relationships/externalLinkLongPath" Target="https://hospitalclinicdebarcelona.sharepoint.com/sites/capsberrhh/Documentos%20compartidos/General%20Gesti&#243;%20Persones/Compartits%20amb%20GdP/PORTAL%20TRANSPAR&#200;NCIA/RELACI&#211;%20LLOCS%20DE%20TREBALL/2024_Q&#251;estionari%20d'informaci&#243;%20sobre%20efectius%20de%20personal_31122024.xlsx?93BA389A" TargetMode="External"/><Relationship Id="rId1" Type="http://schemas.openxmlformats.org/officeDocument/2006/relationships/externalLinkPath" Target="file:///\\93BA389A\2024_Q&#251;estionari%20d'informaci&#243;%20sobre%20efectius%20de%20personal_3112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grups\Mis%20documentos\PLAN_C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spitalclinicdebarcelona.sharepoint.com/sites/CAPSBEUDNucli/Documentos%20compartidos/General/GU&#192;RDIES/231102_PGR_Capsbe.xlsm" TargetMode="External"/><Relationship Id="rId1" Type="http://schemas.openxmlformats.org/officeDocument/2006/relationships/externalLinkPath" Target="https://hospitalclinicdebarcelona.sharepoint.com/sites/CAPSBEUDNucli/Documentos%20compartidos/General/GU&#192;RDIES/231102_PGR_Capsb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el\CG\Mis%20documentos\PLAN_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ORD\Pressup2020\Fitxes%20i%20plantilles\Fitxa%207\Fitxa%204-%20Proposta%20variacions%20dotacions%20pressupost&#224;ries%20departamentals%20(2a8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doming\OneDrive%20-%20Hospital%20Cl&#237;nic%20de%20Barcelona\MCDOMING\PRESSUPOST\AVANTPROJECTE\2023%20c&#224;lculs%20fitxa-6%20-%20Copia.xlsx" TargetMode="External"/><Relationship Id="rId1" Type="http://schemas.openxmlformats.org/officeDocument/2006/relationships/externalLinkPath" Target="file:///C:\Users\mcdoming\OneDrive%20-%20Hospital%20Cl&#237;nic%20de%20Barcelona\MCDOMING\PRESSUPOST\AVANTPROJECTE\2023%20c&#224;lculs%20fitxa-6%20-%20Cop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el\CG\ALTHAIA\Pres22\PTT%202022\PPT%202022%20(GESTI&#211;)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el\CG\PLAN_C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spitalclinicdebarcelona-my.sharepoint.com/personal/mcdoming_clinic_cat/Documents/MCDOMING/PRESSUPOST/AVANTPROJECTE/7.%20Suport%20explicatiu%20de%20les%20variacions%20de%20places%20io%20cr&#232;dits.xlsx" TargetMode="External"/><Relationship Id="rId1" Type="http://schemas.openxmlformats.org/officeDocument/2006/relationships/externalLinkPath" Target="/personal/mcdoming_clinic_cat/Documents/MCDOMING/PRESSUPOST/AVANTPROJECTE/7.%20Suport%20explicatiu%20de%20les%20variacions%20de%20places%20io%20cr&#232;dit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spitalclinicdebarcelona-my.sharepoint.com/personal/mcdoming_clinic_cat/Documents/MCDOMING/PRESSUPOST/AVANTPROJECTE/2024%20annex-personal-variacions%202025.xlsx" TargetMode="External"/><Relationship Id="rId1" Type="http://schemas.openxmlformats.org/officeDocument/2006/relationships/externalLinkPath" Target="/personal/mcdoming_clinic_cat/Documents/MCDOMING/PRESSUPOST/AVANTPROJECTE/2024%20annex-personal-variacions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LAN_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lantilla a 311224(dades tempor"/>
      <sheetName val="Full1 (2)"/>
      <sheetName val="Full1"/>
      <sheetName val="Full3"/>
      <sheetName val="DADES 23122024"/>
      <sheetName val="DADES 23122024 (2)"/>
      <sheetName val="Full5"/>
      <sheetName val="Full2"/>
    </sheetNames>
    <sheetDataSet>
      <sheetData sheetId="0">
        <row r="2">
          <cell r="L2" t="str">
            <v>Recompte de sexe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C"/>
      <sheetName val="#¡REF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01"/>
      <sheetName val="A02"/>
      <sheetName val="A03"/>
      <sheetName val="A04"/>
      <sheetName val="portada"/>
      <sheetName val="B01"/>
      <sheetName val="B02"/>
      <sheetName val="B03"/>
      <sheetName val="B04"/>
      <sheetName val="C01"/>
      <sheetName val="C02"/>
      <sheetName val="D01"/>
      <sheetName val="D02"/>
      <sheetName val="E01"/>
      <sheetName val="E02"/>
      <sheetName val="90_calendari"/>
      <sheetName val="90_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C"/>
      <sheetName val="#¡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s"/>
      <sheetName val="Fitxa 4 "/>
      <sheetName val="Taule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ificació memòria + 0,5%"/>
      <sheetName val="desglose partides 071023"/>
      <sheetName val="Fitxa 6.5+0,5 130,131,132,150"/>
      <sheetName val="Mesures +0,5 071023"/>
      <sheetName val="Fitxa 6.4 (2)"/>
      <sheetName val="Mesures +0,5 031023"/>
      <sheetName val="Mesures"/>
      <sheetName val="Fitxa 6.4"/>
      <sheetName val="Fitxa 6.3"/>
      <sheetName val="quadre comparatiu"/>
      <sheetName val="Instruccions"/>
      <sheetName val="desglose partides"/>
      <sheetName val="Fitxa 6.2"/>
      <sheetName val="Fitxa 6.1"/>
      <sheetName val="Programes a partida 130"/>
      <sheetName val="Programes i altre a partida 131"/>
      <sheetName val="creixement vegetatiu"/>
      <sheetName val="OBIR maig prev tancament"/>
      <sheetName val="ESTRUCTURA 2024"/>
      <sheetName val="PREV.TANCAMENT 180723"/>
      <sheetName val="Preacord Conveni SISCAT"/>
      <sheetName val="copia ESTRUCTURA CAPSBE"/>
      <sheetName val="ESTRUCT. CAPSBE I PRESSUPOST 23"/>
      <sheetName val="Taules"/>
      <sheetName val="Entitats"/>
      <sheetName val="DOT CRE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s Comptables"/>
      <sheetName val="PowerPoint (2)"/>
      <sheetName val="PowerPoint RH NA"/>
      <sheetName val="PowerPoint  Detall RH NA"/>
      <sheetName val="PW QUADRES EXPLICATIUS RH comit"/>
      <sheetName val="PREVISIÓ DE TANCAMENT"/>
      <sheetName val="Diferències per PowerPoint"/>
      <sheetName val="PowerPoint"/>
      <sheetName val="compte explotació"/>
      <sheetName val="PCR'S"/>
      <sheetName val="principals variacions"/>
      <sheetName val="2021-2019"/>
      <sheetName val="parametres"/>
      <sheetName val="RESULTAT (detall)"/>
      <sheetName val="700"/>
      <sheetName val="702"/>
      <sheetName val="704"/>
      <sheetName val="contractació 2022"/>
      <sheetName val="705"/>
      <sheetName val="706"/>
      <sheetName val="709"/>
      <sheetName val="72"/>
      <sheetName val="74"/>
      <sheetName val="75"/>
      <sheetName val="76"/>
      <sheetName val="77"/>
      <sheetName val="79"/>
      <sheetName val="600"/>
      <sheetName val="601"/>
      <sheetName val="602"/>
      <sheetName val="603"/>
      <sheetName val="604"/>
      <sheetName val="605"/>
      <sheetName val="607"/>
      <sheetName val="Quadre evolutiu NETEJA"/>
      <sheetName val="609"/>
      <sheetName val="621"/>
      <sheetName val="Detall 623 CARME CARMONA"/>
      <sheetName val="622"/>
      <sheetName val="Detall NA Manteniment"/>
      <sheetName val="623"/>
      <sheetName val="Detall 623 JM Abans"/>
      <sheetName val="Detall 623 PERE GUERRERO"/>
      <sheetName val="624"/>
      <sheetName val="625"/>
      <sheetName val="626"/>
      <sheetName val="627"/>
      <sheetName val="628"/>
      <sheetName val="629"/>
      <sheetName val="631"/>
      <sheetName val="640"/>
      <sheetName val="DETALL PROVISIONS DESEMBRE"/>
      <sheetName val="DETALL PROVISIONS SETEMBRE"/>
      <sheetName val="649"/>
      <sheetName val="651"/>
      <sheetName val="66"/>
      <sheetName val="67"/>
      <sheetName val="68"/>
      <sheetName val="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C"/>
      <sheetName val="#¡REF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s"/>
      <sheetName val="Fitxa 6"/>
      <sheetName val="Items per elaboració PPT 20251"/>
      <sheetName val="Document de treball"/>
      <sheetName val="Taules"/>
      <sheetName val="Entitats"/>
      <sheetName val="DOT CRE 202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s"/>
      <sheetName val="Annex de personal"/>
      <sheetName val="Explicació variacions DP"/>
      <sheetName val="Llegenda"/>
      <sheetName val="Taules"/>
      <sheetName val="Entitats"/>
      <sheetName val="DOT CRE 2023 prog"/>
    </sheetNames>
    <sheetDataSet>
      <sheetData sheetId="0"/>
      <sheetData sheetId="1"/>
      <sheetData sheetId="2"/>
      <sheetData sheetId="3"/>
      <sheetData sheetId="4">
        <row r="59">
          <cell r="C59" t="str">
            <v>K</v>
          </cell>
        </row>
        <row r="60">
          <cell r="C60" t="str">
            <v>F</v>
          </cell>
        </row>
        <row r="61">
          <cell r="C61" t="str">
            <v>U</v>
          </cell>
        </row>
        <row r="62">
          <cell r="C62" t="str">
            <v>L</v>
          </cell>
        </row>
        <row r="63">
          <cell r="C63" t="str">
            <v>T</v>
          </cell>
        </row>
        <row r="66">
          <cell r="C66" t="str">
            <v>A</v>
          </cell>
        </row>
        <row r="67">
          <cell r="C67" t="str">
            <v>B</v>
          </cell>
        </row>
        <row r="68">
          <cell r="C68" t="str">
            <v>C</v>
          </cell>
        </row>
        <row r="69">
          <cell r="C69" t="str">
            <v>D</v>
          </cell>
        </row>
        <row r="70">
          <cell r="C70" t="str">
            <v>E</v>
          </cell>
        </row>
        <row r="71">
          <cell r="C71" t="str">
            <v>W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C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8DB0-45F3-44F6-8F1E-56CE8DB3C9C7}">
  <dimension ref="A1:R98"/>
  <sheetViews>
    <sheetView tabSelected="1" topLeftCell="B15" zoomScale="90" zoomScaleNormal="90" zoomScaleSheetLayoutView="100" workbookViewId="0">
      <selection activeCell="S33" sqref="S33"/>
    </sheetView>
  </sheetViews>
  <sheetFormatPr baseColWidth="10" defaultColWidth="11.42578125" defaultRowHeight="12.75" x14ac:dyDescent="0.2"/>
  <cols>
    <col min="1" max="1" width="3" style="2" customWidth="1"/>
    <col min="2" max="2" width="33.28515625" style="2" customWidth="1"/>
    <col min="3" max="3" width="23.7109375" style="2" customWidth="1"/>
    <col min="4" max="4" width="25.5703125" style="2" customWidth="1"/>
    <col min="5" max="15" width="9.5703125" style="27" customWidth="1"/>
    <col min="16" max="16" width="5.42578125" style="2" customWidth="1"/>
    <col min="17" max="17" width="14.28515625" style="2" bestFit="1" customWidth="1"/>
    <col min="18" max="16384" width="11.42578125" style="2"/>
  </cols>
  <sheetData>
    <row r="1" spans="1:15" x14ac:dyDescent="0.2">
      <c r="A1"/>
      <c r="B1"/>
      <c r="C1"/>
      <c r="D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/>
      <c r="B2"/>
      <c r="C2"/>
      <c r="D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/>
      <c r="B3"/>
      <c r="C3"/>
      <c r="D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/>
      <c r="B4"/>
      <c r="C4"/>
      <c r="D4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/>
      <c r="B5"/>
      <c r="C5"/>
      <c r="D5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/>
      <c r="B6"/>
      <c r="C6"/>
      <c r="D6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.5" thickBot="1" x14ac:dyDescent="0.25">
      <c r="A7"/>
      <c r="B7"/>
      <c r="C7"/>
      <c r="D7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1" thickBot="1" x14ac:dyDescent="0.35">
      <c r="A8"/>
      <c r="B8" s="3" t="s">
        <v>0</v>
      </c>
      <c r="C8" s="4"/>
      <c r="D8" s="4"/>
      <c r="E8" s="4"/>
      <c r="F8" s="4"/>
      <c r="G8" s="4"/>
      <c r="H8" s="4"/>
      <c r="I8" s="4"/>
      <c r="J8" s="5"/>
      <c r="K8" s="1"/>
      <c r="L8" s="1"/>
      <c r="M8" s="1"/>
      <c r="N8" s="1"/>
      <c r="O8" s="1"/>
    </row>
    <row r="9" spans="1:15" ht="13.5" thickBot="1" x14ac:dyDescent="0.25">
      <c r="A9"/>
      <c r="B9" s="6"/>
      <c r="C9" s="6"/>
      <c r="D9" s="6"/>
      <c r="E9" s="7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9.5" thickBot="1" x14ac:dyDescent="0.35">
      <c r="A10"/>
      <c r="B10" s="8" t="s">
        <v>1</v>
      </c>
      <c r="C10" s="9">
        <v>2025</v>
      </c>
      <c r="D10" s="10"/>
      <c r="E10" s="1"/>
      <c r="F10" s="7"/>
      <c r="G10" s="11"/>
      <c r="H10" s="1"/>
      <c r="I10" s="1"/>
      <c r="J10" s="12"/>
      <c r="K10" s="12"/>
      <c r="L10" s="1"/>
      <c r="M10" s="1"/>
      <c r="N10" s="1"/>
      <c r="O10" s="1"/>
    </row>
    <row r="11" spans="1:15" ht="16.5" customHeight="1" thickBot="1" x14ac:dyDescent="0.35">
      <c r="A11"/>
      <c r="B11" s="13"/>
      <c r="C11" s="7"/>
      <c r="D11" s="10"/>
      <c r="E11" s="1"/>
      <c r="F11" s="7"/>
      <c r="G11" s="11"/>
      <c r="H11" s="1"/>
      <c r="I11" s="1"/>
      <c r="J11" s="12"/>
      <c r="K11" s="12"/>
      <c r="L11" s="1"/>
      <c r="M11" s="1"/>
      <c r="N11" s="1"/>
      <c r="O11" s="1"/>
    </row>
    <row r="12" spans="1:15" ht="30" customHeight="1" thickBot="1" x14ac:dyDescent="0.3">
      <c r="A12"/>
      <c r="B12" s="14" t="s">
        <v>2</v>
      </c>
      <c r="C12" s="15" t="s">
        <v>3</v>
      </c>
      <c r="D12" s="16" t="s">
        <v>4</v>
      </c>
      <c r="E12" s="16"/>
      <c r="F12" s="16"/>
      <c r="G12" s="17"/>
      <c r="H12" s="18"/>
      <c r="I12" s="19"/>
      <c r="J12" s="12"/>
      <c r="K12" s="12"/>
      <c r="L12" s="1"/>
      <c r="M12" s="1"/>
      <c r="N12" s="1"/>
      <c r="O12" s="1"/>
    </row>
    <row r="13" spans="1:15" ht="30" customHeight="1" thickBot="1" x14ac:dyDescent="0.35">
      <c r="A13"/>
      <c r="B13" s="14" t="s">
        <v>5</v>
      </c>
      <c r="C13" s="20" t="s">
        <v>6</v>
      </c>
      <c r="D13"/>
      <c r="E13" s="1"/>
      <c r="F13" s="7"/>
      <c r="G13" s="11"/>
      <c r="H13" s="1"/>
      <c r="I13" s="1"/>
      <c r="J13" s="12"/>
      <c r="K13" s="12"/>
      <c r="L13" s="1"/>
      <c r="M13" s="1"/>
      <c r="N13" s="1"/>
      <c r="O13" s="1"/>
    </row>
    <row r="14" spans="1:15" ht="42.75" customHeight="1" thickBot="1" x14ac:dyDescent="0.25">
      <c r="A14"/>
      <c r="B14" s="21" t="s">
        <v>7</v>
      </c>
      <c r="C14" s="22" t="s">
        <v>8</v>
      </c>
      <c r="D14" s="23"/>
      <c r="E14" s="23"/>
      <c r="F14" s="23"/>
      <c r="G14" s="24"/>
      <c r="H14" s="1"/>
      <c r="I14" s="1"/>
      <c r="J14" s="12"/>
      <c r="K14" s="12"/>
      <c r="L14" s="1"/>
      <c r="M14" s="1"/>
      <c r="N14" s="1"/>
      <c r="O14" s="1"/>
    </row>
    <row r="15" spans="1:15" ht="18" customHeight="1" x14ac:dyDescent="0.3">
      <c r="B15" s="25"/>
      <c r="C15" s="25"/>
      <c r="D15" s="26"/>
      <c r="F15" s="28"/>
      <c r="G15" s="29"/>
      <c r="J15" s="30"/>
      <c r="K15" s="30"/>
    </row>
    <row r="16" spans="1:15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8" ht="15.75" customHeight="1" x14ac:dyDescent="0.25">
      <c r="A17" s="32" t="s">
        <v>9</v>
      </c>
      <c r="B17" s="33"/>
      <c r="C17" s="33"/>
      <c r="D17" s="34"/>
      <c r="E17" s="35" t="s">
        <v>10</v>
      </c>
      <c r="F17" s="36"/>
      <c r="G17" s="36"/>
      <c r="H17" s="36"/>
      <c r="I17" s="36"/>
      <c r="J17" s="36"/>
      <c r="K17" s="36"/>
      <c r="L17" s="36"/>
      <c r="M17" s="36"/>
      <c r="N17" s="36"/>
      <c r="O17" s="37"/>
    </row>
    <row r="18" spans="1:18" ht="16.5" customHeight="1" thickBot="1" x14ac:dyDescent="0.3">
      <c r="A18" s="38"/>
      <c r="B18" s="39"/>
      <c r="C18" s="39"/>
      <c r="D18" s="40"/>
      <c r="E18" s="41" t="s">
        <v>11</v>
      </c>
      <c r="F18" s="42"/>
      <c r="G18" s="42"/>
      <c r="H18" s="42"/>
      <c r="I18" s="43"/>
      <c r="J18" s="44" t="s">
        <v>12</v>
      </c>
      <c r="K18" s="42"/>
      <c r="L18" s="42"/>
      <c r="M18" s="42"/>
      <c r="N18" s="43"/>
      <c r="O18" s="45" t="s">
        <v>13</v>
      </c>
    </row>
    <row r="19" spans="1:18" x14ac:dyDescent="0.2">
      <c r="A19" s="46"/>
      <c r="B19" s="47"/>
      <c r="C19" s="47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8" ht="12.75" customHeight="1" x14ac:dyDescent="0.2">
      <c r="A20" s="49" t="s">
        <v>14</v>
      </c>
      <c r="B20" s="50"/>
      <c r="C20" s="50"/>
      <c r="D20" s="51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8" ht="12.75" customHeight="1" x14ac:dyDescent="0.2">
      <c r="A21" s="54"/>
      <c r="B21" s="55"/>
      <c r="C21" s="55"/>
      <c r="D21" s="56"/>
      <c r="E21" s="57" t="s">
        <v>15</v>
      </c>
      <c r="F21" s="58" t="s">
        <v>16</v>
      </c>
      <c r="G21" s="58" t="s">
        <v>17</v>
      </c>
      <c r="H21" s="59"/>
      <c r="I21" s="59"/>
      <c r="J21" s="58" t="s">
        <v>15</v>
      </c>
      <c r="K21" s="58" t="s">
        <v>16</v>
      </c>
      <c r="L21" s="58" t="s">
        <v>17</v>
      </c>
      <c r="M21" s="59"/>
      <c r="N21" s="59"/>
      <c r="O21" s="59"/>
    </row>
    <row r="22" spans="1:18" ht="14.25" x14ac:dyDescent="0.2">
      <c r="A22" s="60"/>
      <c r="B22" s="61" t="s">
        <v>18</v>
      </c>
      <c r="C22" s="47"/>
      <c r="D22" s="62"/>
      <c r="E22" s="63">
        <f>GETPIVOTDATA("sexe",'[1]plantilla a 311224(dades tempor'!$L$2,"sexe","HOME","SECCIÓ","ALTA DIRECCIÓ")</f>
        <v>1</v>
      </c>
      <c r="F22" s="64"/>
      <c r="G22" s="64"/>
      <c r="H22" s="59"/>
      <c r="I22" s="59"/>
      <c r="J22" s="64"/>
      <c r="K22" s="64"/>
      <c r="L22" s="64"/>
      <c r="M22" s="59"/>
      <c r="N22" s="59"/>
      <c r="O22" s="65">
        <f>SUM(E22:G22,J22:L22)</f>
        <v>1</v>
      </c>
    </row>
    <row r="23" spans="1:18" ht="14.25" x14ac:dyDescent="0.2">
      <c r="A23" s="66"/>
      <c r="B23" s="67" t="s">
        <v>19</v>
      </c>
      <c r="C23" s="68"/>
      <c r="D23" s="69"/>
      <c r="E23" s="70"/>
      <c r="F23" s="64"/>
      <c r="G23" s="64"/>
      <c r="H23" s="59"/>
      <c r="I23" s="59"/>
      <c r="J23" s="64"/>
      <c r="K23" s="64"/>
      <c r="L23" s="64"/>
      <c r="M23" s="59"/>
      <c r="N23" s="59"/>
      <c r="O23" s="64">
        <f>SUM(E23:G23,J23:L23)</f>
        <v>0</v>
      </c>
    </row>
    <row r="24" spans="1:18" x14ac:dyDescent="0.2">
      <c r="A24" s="71"/>
      <c r="B24" s="47"/>
      <c r="C24" s="47"/>
      <c r="D24" s="47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8" ht="12.75" customHeight="1" x14ac:dyDescent="0.2">
      <c r="A25" s="49" t="s">
        <v>20</v>
      </c>
      <c r="B25" s="50"/>
      <c r="C25" s="50"/>
      <c r="D25" s="51"/>
      <c r="E25" s="72"/>
      <c r="F25" s="73"/>
      <c r="G25" s="73"/>
      <c r="H25" s="73"/>
      <c r="I25" s="73"/>
      <c r="J25" s="73"/>
      <c r="K25" s="73"/>
      <c r="L25" s="73"/>
      <c r="M25" s="73"/>
      <c r="N25" s="73"/>
      <c r="O25" s="53"/>
    </row>
    <row r="26" spans="1:18" ht="12.75" customHeight="1" x14ac:dyDescent="0.2">
      <c r="A26" s="54"/>
      <c r="B26" s="55"/>
      <c r="C26" s="55"/>
      <c r="D26" s="56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6"/>
    </row>
    <row r="27" spans="1:18" ht="14.25" x14ac:dyDescent="0.2">
      <c r="A27" s="77"/>
      <c r="B27" s="61" t="s">
        <v>21</v>
      </c>
      <c r="C27" s="61"/>
      <c r="D27" s="78" t="s">
        <v>22</v>
      </c>
      <c r="E27" s="79"/>
      <c r="F27" s="63">
        <f>GETPIVOTDATA("sexe",'[1]plantilla a 311224(dades tempor'!$L$2,"sexe","HOME","SECCIÓ","1 TITULAR","GRUP","A2","COLECTIU","ADM.TÈCNIC")</f>
        <v>3</v>
      </c>
      <c r="G27" s="63">
        <f>GETPIVOTDATA("sexe",'[1]plantilla a 311224(dades tempor'!$L$2,"sexe","HOME","SECCIÓ","1 TITULAR","GRUP","C1","COLECTIU","ADM.TÈCNIC")</f>
        <v>5</v>
      </c>
      <c r="H27" s="80"/>
      <c r="I27" s="80"/>
      <c r="J27" s="80">
        <f>GETPIVOTDATA("sexe",'[1]plantilla a 311224(dades tempor'!$L$2,"sexe","DONA","SECCIÓ","1 TITULAR","GRUP","A1","COLECTIU","ADM.TÈCNIC")</f>
        <v>2</v>
      </c>
      <c r="K27" s="80">
        <f>GETPIVOTDATA("sexe",'[1]plantilla a 311224(dades tempor'!$L$2,"sexe","DONA","SECCIÓ","1 TITULAR","GRUP","A2","COLECTIU","ADM.TÈCNIC")</f>
        <v>7</v>
      </c>
      <c r="L27" s="80">
        <f>GETPIVOTDATA("sexe",'[1]plantilla a 311224(dades tempor'!$L$2,"sexe","DONA","SECCIÓ","1 TITULAR","GRUP","C1","COLECTIU","ADM.TÈCNIC")</f>
        <v>38</v>
      </c>
      <c r="M27" s="80">
        <f>GETPIVOTDATA("sexe",'[1]plantilla a 311224(dades tempor'!$L$2,"sexe","DONA","SECCIÓ","1 TITULAR","GRUP","C2","COLECTIU","ADM.TÈCNIC")</f>
        <v>10</v>
      </c>
      <c r="N27" s="76"/>
      <c r="O27" s="65">
        <f>SUM(E27:N27)</f>
        <v>65</v>
      </c>
      <c r="Q27" s="81"/>
      <c r="R27" s="47"/>
    </row>
    <row r="28" spans="1:18" ht="14.25" x14ac:dyDescent="0.2">
      <c r="A28" s="77"/>
      <c r="B28" s="61"/>
      <c r="C28" s="61"/>
      <c r="D28" s="78" t="s">
        <v>23</v>
      </c>
      <c r="E28" s="63"/>
      <c r="F28" s="65"/>
      <c r="G28" s="65"/>
      <c r="H28" s="65"/>
      <c r="I28" s="65"/>
      <c r="J28" s="65"/>
      <c r="K28" s="65"/>
      <c r="L28" s="65"/>
      <c r="M28" s="65"/>
      <c r="N28" s="64"/>
      <c r="O28" s="80">
        <f>SUM(E28:N28)</f>
        <v>0</v>
      </c>
      <c r="R28" s="47"/>
    </row>
    <row r="29" spans="1:18" ht="14.25" x14ac:dyDescent="0.2">
      <c r="A29" s="77"/>
      <c r="B29" s="61"/>
      <c r="C29" s="61"/>
      <c r="D29" s="78" t="s">
        <v>24</v>
      </c>
      <c r="E29" s="63">
        <f>GETPIVOTDATA("sexe",'[1]plantilla a 311224(dades tempor'!$L$2,"sexe","HOME","SECCIÓ","1 TITULAR","GRUP","A1","COLECTIU","SANITARI")</f>
        <v>17</v>
      </c>
      <c r="F29" s="65">
        <f>GETPIVOTDATA("sexe",'[1]plantilla a 311224(dades tempor'!$L$2,"sexe","HOME","SECCIÓ","1 TITULAR","GRUP","A2","COLECTIU","SANITARI")</f>
        <v>7</v>
      </c>
      <c r="G29" s="65"/>
      <c r="H29" s="65"/>
      <c r="I29" s="65"/>
      <c r="J29" s="65">
        <f>GETPIVOTDATA("sexe",'[1]plantilla a 311224(dades tempor'!$L$2,"sexe","DONA","SECCIÓ","1 TITULAR","GRUP","A1","COLECTIU","SANITARI")</f>
        <v>54</v>
      </c>
      <c r="K29" s="65">
        <f>GETPIVOTDATA("sexe",'[1]plantilla a 311224(dades tempor'!$L$2,"sexe","DONA","SECCIÓ","1 TITULAR","GRUP","A2","COLECTIU","SANITARI")</f>
        <v>65</v>
      </c>
      <c r="L29" s="65"/>
      <c r="M29" s="65">
        <f>GETPIVOTDATA("sexe",'[1]plantilla a 311224(dades tempor'!$L$2,"sexe","DONA","SECCIÓ","1 TITULAR","GRUP","C2","COLECTIU","SANITARI")</f>
        <v>7</v>
      </c>
      <c r="N29" s="64"/>
      <c r="O29" s="65">
        <f>SUM(E29:N29)</f>
        <v>150</v>
      </c>
      <c r="R29" s="47"/>
    </row>
    <row r="30" spans="1:18" ht="14.25" x14ac:dyDescent="0.2">
      <c r="A30" s="77"/>
      <c r="B30" s="61"/>
      <c r="C30" s="61"/>
      <c r="D30" s="78" t="s">
        <v>25</v>
      </c>
      <c r="E30" s="63"/>
      <c r="F30" s="65"/>
      <c r="G30" s="65"/>
      <c r="H30" s="65"/>
      <c r="I30" s="65"/>
      <c r="J30" s="65"/>
      <c r="K30" s="65"/>
      <c r="L30" s="65"/>
      <c r="M30" s="65"/>
      <c r="N30" s="64"/>
      <c r="O30" s="65">
        <f>SUM(E30:N30)</f>
        <v>0</v>
      </c>
      <c r="R30" s="47"/>
    </row>
    <row r="31" spans="1:18" ht="14.25" x14ac:dyDescent="0.2">
      <c r="A31" s="77"/>
      <c r="B31" s="61"/>
      <c r="C31" s="61"/>
      <c r="D31" s="78"/>
      <c r="E31" s="73"/>
      <c r="F31" s="73"/>
      <c r="G31" s="73"/>
      <c r="H31" s="73"/>
      <c r="I31" s="73"/>
      <c r="J31" s="73"/>
      <c r="K31" s="73"/>
      <c r="L31" s="73"/>
      <c r="M31" s="73"/>
      <c r="N31" s="59"/>
      <c r="O31" s="70"/>
    </row>
    <row r="32" spans="1:18" ht="14.25" x14ac:dyDescent="0.2">
      <c r="A32" s="77"/>
      <c r="B32" s="61" t="s">
        <v>26</v>
      </c>
      <c r="C32" s="61" t="s">
        <v>27</v>
      </c>
      <c r="D32" s="78" t="s">
        <v>22</v>
      </c>
      <c r="E32" s="63"/>
      <c r="F32" s="65"/>
      <c r="G32" s="65"/>
      <c r="H32" s="65"/>
      <c r="I32" s="65"/>
      <c r="J32" s="65"/>
      <c r="K32" s="65"/>
      <c r="L32" s="65"/>
      <c r="M32" s="65"/>
      <c r="N32" s="64"/>
      <c r="O32" s="64">
        <f>SUM(E32:N32)</f>
        <v>0</v>
      </c>
    </row>
    <row r="33" spans="1:15" ht="14.25" x14ac:dyDescent="0.2">
      <c r="A33" s="77"/>
      <c r="B33" s="61"/>
      <c r="C33" s="61"/>
      <c r="D33" s="78" t="s">
        <v>23</v>
      </c>
      <c r="E33" s="63"/>
      <c r="F33" s="65"/>
      <c r="G33" s="65"/>
      <c r="H33" s="65"/>
      <c r="I33" s="65"/>
      <c r="J33" s="65"/>
      <c r="K33" s="65"/>
      <c r="L33" s="65"/>
      <c r="M33" s="65"/>
      <c r="N33" s="64"/>
      <c r="O33" s="64">
        <f>SUM(E33:N33)</f>
        <v>0</v>
      </c>
    </row>
    <row r="34" spans="1:15" ht="14.25" x14ac:dyDescent="0.2">
      <c r="A34" s="77"/>
      <c r="B34" s="61"/>
      <c r="C34" s="61"/>
      <c r="D34" s="78" t="s">
        <v>24</v>
      </c>
      <c r="E34" s="63">
        <f>GETPIVOTDATA("sexe",'[1]plantilla a 311224(dades tempor'!$L$2,"sexe","HOME","SECCIÓ","PNAL FORMACIÓ","GRUP","A1","COLECTIU","SANITARI")</f>
        <v>9</v>
      </c>
      <c r="F34" s="65">
        <f>GETPIVOTDATA("sexe",'[1]plantilla a 311224(dades tempor'!$L$2,"sexe","HOME","SECCIÓ","4 INTERI ESTRUCTURA","GRUP","A2","COLECTIU","SANITARI")</f>
        <v>2</v>
      </c>
      <c r="G34" s="65"/>
      <c r="H34" s="65"/>
      <c r="I34" s="65"/>
      <c r="J34" s="65">
        <f>GETPIVOTDATA("sexe",'[1]plantilla a 311224(dades tempor'!$L$2,"sexe","DONA","SECCIÓ","PNAL FORMACIÓ","GRUP","A1","COLECTIU","SANITARI")+GETPIVOTDATA("sexe",'[1]plantilla a 311224(dades tempor'!$L$2,"sexe","DONA","SECCIÓ","TAXA REPOSICIÓ","GRUP","A1","COLECTIU","SANITARI")+GETPIVOTDATA("sexe",'[1]plantilla a 311224(dades tempor'!$L$2,"sexe","DONA","SECCIÓ","4 INTERI ESTRUCTURA","GRUP","A1","COLECTIU","SANITARI")</f>
        <v>31</v>
      </c>
      <c r="K34" s="65">
        <f>GETPIVOTDATA("sexe",'[1]plantilla a 311224(dades tempor'!$L$2,"sexe","DONA","SECCIÓ","4 INTERI ESTRUCTURA","GRUP","A2","COLECTIU","SANITARI")+GETPIVOTDATA("sexe",'[1]plantilla a 311224(dades tempor'!$L$2,"sexe","DONA","SECCIÓ","PNAL FORMACIÓ","GRUP","A2","COLECTIU","SANITARI")+GETPIVOTDATA("sexe",'[1]plantilla a 311224(dades tempor'!$L$2,"sexe","DONA","SECCIÓ","TAXA REPOSICIÓ","GRUP","A2","COLECTIU","SANITARI")</f>
        <v>17</v>
      </c>
      <c r="L34" s="65">
        <f>GETPIVOTDATA("sexe",'[1]plantilla a 311224(dades tempor'!$L$2,"sexe","DONA","SECCIÓ","TAXA REPOSICIÓ","GRUP","C1","COLECTIU","SANITARI")+GETPIVOTDATA("sexe",'[1]plantilla a 311224(dades tempor'!$L$2,"sexe","DONA","SECCIÓ","4 INTERI ESTRUCTURA","GRUP","C1","COLECTIU","SANITARI")</f>
        <v>2</v>
      </c>
      <c r="M34" s="65"/>
      <c r="N34" s="64"/>
      <c r="O34" s="64">
        <f>SUM(E34:N34)</f>
        <v>61</v>
      </c>
    </row>
    <row r="35" spans="1:15" ht="14.25" x14ac:dyDescent="0.2">
      <c r="A35" s="77"/>
      <c r="B35" s="61"/>
      <c r="C35" s="61"/>
      <c r="D35" s="78" t="s">
        <v>25</v>
      </c>
      <c r="E35" s="63"/>
      <c r="F35" s="65"/>
      <c r="G35" s="65"/>
      <c r="H35" s="65"/>
      <c r="I35" s="65"/>
      <c r="J35" s="65"/>
      <c r="K35" s="65"/>
      <c r="L35" s="65"/>
      <c r="M35" s="65"/>
      <c r="N35" s="64"/>
      <c r="O35" s="64">
        <f>SUM(E35:N35)</f>
        <v>0</v>
      </c>
    </row>
    <row r="36" spans="1:15" ht="14.25" x14ac:dyDescent="0.2">
      <c r="A36" s="77"/>
      <c r="B36" s="61"/>
      <c r="C36" s="61"/>
      <c r="D36" s="78"/>
      <c r="E36" s="73"/>
      <c r="F36" s="73"/>
      <c r="G36" s="73"/>
      <c r="H36" s="73"/>
      <c r="I36" s="73"/>
      <c r="J36" s="73"/>
      <c r="K36" s="73"/>
      <c r="L36" s="73"/>
      <c r="M36" s="73"/>
      <c r="N36" s="59"/>
      <c r="O36" s="70"/>
    </row>
    <row r="37" spans="1:15" ht="14.25" x14ac:dyDescent="0.2">
      <c r="A37" s="77"/>
      <c r="B37" s="61"/>
      <c r="C37" s="61" t="s">
        <v>28</v>
      </c>
      <c r="D37" s="78" t="s">
        <v>22</v>
      </c>
      <c r="E37" s="65"/>
      <c r="F37" s="65"/>
      <c r="G37" s="65"/>
      <c r="H37" s="65">
        <f>GETPIVOTDATA("sexe",'[1]plantilla a 311224(dades tempor'!$L$2,"sexe","HOME","SECCIÓ","2 INTERI","GRUP","C2","COLECTIU","ADM.TÈCNIC")+GETPIVOTDATA("sexe",'[1]plantilla a 311224(dades tempor'!$L$2,"sexe","HOME","SECCIÓ","TEMPORAL ESTRUCTURA","GRUP","C1","COLECTIU","ADM.TÈCNIC")</f>
        <v>4</v>
      </c>
      <c r="I37" s="65"/>
      <c r="J37" s="65"/>
      <c r="K37" s="65"/>
      <c r="L37" s="65">
        <f>GETPIVOTDATA("sexe",'[1]plantilla a 311224(dades tempor'!$L$2,"sexe","DONA","SECCIÓ","3 TEMPORAL","GRUP","C1","COLECTIU","ADM.TÈCNIC")</f>
        <v>1</v>
      </c>
      <c r="M37" s="65">
        <f>GETPIVOTDATA("sexe",'[1]plantilla a 311224(dades tempor'!$L$2,"sexe","DONA","SECCIÓ","3 TEMPORAL","GRUP","C2","COLECTIU","ADM.TÈCNIC")+GETPIVOTDATA("sexe",'[1]plantilla a 311224(dades tempor'!$L$2,"sexe","DONA","SECCIÓ","2 INTERI","GRUP","C2","COLECTIU","ADM.TÈCNIC")</f>
        <v>5</v>
      </c>
      <c r="N37" s="64"/>
      <c r="O37" s="64">
        <f>SUM(E37:N37)</f>
        <v>10</v>
      </c>
    </row>
    <row r="38" spans="1:15" ht="14.25" x14ac:dyDescent="0.2">
      <c r="A38" s="77"/>
      <c r="B38" s="61"/>
      <c r="C38" s="61"/>
      <c r="D38" s="78" t="s">
        <v>23</v>
      </c>
      <c r="E38" s="65"/>
      <c r="F38" s="65"/>
      <c r="H38" s="65"/>
      <c r="I38" s="80"/>
      <c r="J38" s="80"/>
      <c r="K38" s="80"/>
      <c r="L38" s="80"/>
      <c r="M38" s="80"/>
      <c r="N38" s="82"/>
      <c r="O38" s="64">
        <f>SUM(E38:N38)</f>
        <v>0</v>
      </c>
    </row>
    <row r="39" spans="1:15" ht="14.25" x14ac:dyDescent="0.2">
      <c r="A39" s="77"/>
      <c r="B39" s="61"/>
      <c r="C39" s="61"/>
      <c r="D39" s="78" t="s">
        <v>24</v>
      </c>
      <c r="E39" s="65">
        <f>GETPIVOTDATA("sexe",'[1]plantilla a 311224(dades tempor'!$L$2,"sexe","HOME","SECCIÓ","2 INTERI","GRUP","A1","COLECTIU","SANITARI")</f>
        <v>3</v>
      </c>
      <c r="F39" s="65"/>
      <c r="G39" s="65"/>
      <c r="H39" s="65"/>
      <c r="I39" s="80"/>
      <c r="J39" s="80">
        <f>GETPIVOTDATA("sexe",'[1]plantilla a 311224(dades tempor'!$L$2,"sexe","DONA","SECCIÓ","2 INTERI","GRUP","A1","COLECTIU","SANITARI")+GETPIVOTDATA("sexe",'[1]plantilla a 311224(dades tempor'!$L$2,"sexe","DONA","SECCIÓ","3 TEMPORAL","GRUP","A1","COLECTIU","ADM.TÈCNIC")+GETPIVOTDATA("sexe",'[1]plantilla a 311224(dades tempor'!$L$2,"sexe","DONA","SECCIÓ","TEMPORAL ESTRUCTURA","GRUP","A1","COLECTIU","SANITARI")</f>
        <v>3</v>
      </c>
      <c r="K39" s="80">
        <f>GETPIVOTDATA("sexe",'[1]plantilla a 311224(dades tempor'!$L$2,"sexe","DONA","SECCIÓ","2 INTERI","GRUP","A2","COLECTIU","SANITARI")+GETPIVOTDATA("sexe",'[1]plantilla a 311224(dades tempor'!$L$2,"sexe","DONA","SECCIÓ","3 TEMPORAL","GRUP","A2","COLECTIU","SANITARI")+GETPIVOTDATA("sexe",'[1]plantilla a 311224(dades tempor'!$L$2,"sexe","DONA","SECCIÓ","TEMPORAL ESTRUCTURA","GRUP","A2","COLECTIU","SANITARI")+GETPIVOTDATA("sexe",'[1]plantilla a 311224(dades tempor'!$L$2,"sexe","DONA","SECCIÓ","INTERI ESTRUCTURA","GRUP","A2","COLECTIU","SANITARI")</f>
        <v>17</v>
      </c>
      <c r="L39" s="80"/>
      <c r="M39" s="80"/>
      <c r="N39" s="82"/>
      <c r="O39" s="64">
        <f>SUM(E39:N39)</f>
        <v>23</v>
      </c>
    </row>
    <row r="40" spans="1:15" ht="14.25" x14ac:dyDescent="0.2">
      <c r="A40" s="83"/>
      <c r="B40" s="67"/>
      <c r="C40" s="67"/>
      <c r="D40" s="84" t="s">
        <v>25</v>
      </c>
      <c r="E40" s="65"/>
      <c r="F40" s="65"/>
      <c r="G40" s="65"/>
      <c r="H40" s="65"/>
      <c r="I40" s="80"/>
      <c r="J40" s="80"/>
      <c r="K40" s="80"/>
      <c r="L40" s="80"/>
      <c r="M40" s="80"/>
      <c r="N40" s="82"/>
      <c r="O40" s="64">
        <f>SUM(E40:N40)</f>
        <v>0</v>
      </c>
    </row>
    <row r="41" spans="1:15" x14ac:dyDescent="0.2">
      <c r="A41" s="47"/>
      <c r="B41" s="85"/>
      <c r="C41" s="47"/>
      <c r="D41" s="25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">
      <c r="A42" s="85"/>
      <c r="B42" s="47"/>
      <c r="C42" s="47"/>
      <c r="D42" s="47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</row>
    <row r="43" spans="1:15" ht="12.75" customHeight="1" x14ac:dyDescent="0.2">
      <c r="A43" s="49" t="s">
        <v>29</v>
      </c>
      <c r="B43" s="50"/>
      <c r="C43" s="50"/>
      <c r="D43" s="51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53"/>
    </row>
    <row r="44" spans="1:15" ht="12.75" customHeight="1" x14ac:dyDescent="0.2">
      <c r="A44" s="54"/>
      <c r="B44" s="55"/>
      <c r="C44" s="55"/>
      <c r="D44" s="56"/>
      <c r="E44" s="86" t="s">
        <v>15</v>
      </c>
      <c r="F44" s="87" t="s">
        <v>16</v>
      </c>
      <c r="G44" s="87" t="s">
        <v>17</v>
      </c>
      <c r="H44" s="87" t="s">
        <v>30</v>
      </c>
      <c r="I44" s="87" t="s">
        <v>31</v>
      </c>
      <c r="J44" s="87" t="s">
        <v>15</v>
      </c>
      <c r="K44" s="87" t="s">
        <v>16</v>
      </c>
      <c r="L44" s="87" t="s">
        <v>17</v>
      </c>
      <c r="M44" s="87" t="s">
        <v>30</v>
      </c>
      <c r="N44" s="87" t="s">
        <v>31</v>
      </c>
      <c r="O44" s="76"/>
    </row>
    <row r="45" spans="1:15" ht="14.25" x14ac:dyDescent="0.2">
      <c r="A45" s="88"/>
      <c r="B45" s="61" t="s">
        <v>32</v>
      </c>
      <c r="C45" s="61"/>
      <c r="D45" s="61" t="s">
        <v>22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>
        <f>SUM(E45:N45)</f>
        <v>0</v>
      </c>
    </row>
    <row r="46" spans="1:15" ht="14.25" x14ac:dyDescent="0.2">
      <c r="A46" s="88"/>
      <c r="B46" s="61"/>
      <c r="C46" s="61"/>
      <c r="D46" s="61" t="s">
        <v>23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>
        <f>SUM(E46:N46)</f>
        <v>0</v>
      </c>
    </row>
    <row r="47" spans="1:15" ht="14.25" x14ac:dyDescent="0.2">
      <c r="A47" s="88"/>
      <c r="B47" s="61"/>
      <c r="C47" s="61"/>
      <c r="D47" s="61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>
        <f>SUM(E47:N47)</f>
        <v>0</v>
      </c>
    </row>
    <row r="48" spans="1:15" ht="14.25" x14ac:dyDescent="0.2">
      <c r="A48" s="88"/>
      <c r="B48" s="61"/>
      <c r="C48" s="61"/>
      <c r="D48" s="61" t="s">
        <v>25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>
        <f>SUM(E48:N48)</f>
        <v>0</v>
      </c>
    </row>
    <row r="49" spans="1:15" ht="14.25" x14ac:dyDescent="0.2">
      <c r="A49" s="88"/>
      <c r="B49" s="61"/>
      <c r="C49" s="61"/>
      <c r="D49" s="61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70"/>
    </row>
    <row r="50" spans="1:15" ht="14.25" x14ac:dyDescent="0.2">
      <c r="A50" s="88"/>
      <c r="B50" s="61" t="s">
        <v>33</v>
      </c>
      <c r="C50" s="61"/>
      <c r="D50" s="61" t="s">
        <v>22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f>SUM(E50:N50)</f>
        <v>0</v>
      </c>
    </row>
    <row r="51" spans="1:15" ht="14.25" x14ac:dyDescent="0.2">
      <c r="A51" s="88"/>
      <c r="B51" s="61"/>
      <c r="C51" s="61"/>
      <c r="D51" s="61" t="s">
        <v>23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f>SUM(E51:N51)</f>
        <v>0</v>
      </c>
    </row>
    <row r="52" spans="1:15" ht="14.25" x14ac:dyDescent="0.2">
      <c r="A52" s="88"/>
      <c r="B52" s="61"/>
      <c r="C52" s="61"/>
      <c r="D52" s="61" t="s">
        <v>24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f>SUM(E52:N52)</f>
        <v>0</v>
      </c>
    </row>
    <row r="53" spans="1:15" ht="14.25" x14ac:dyDescent="0.2">
      <c r="A53" s="88"/>
      <c r="B53" s="61"/>
      <c r="C53" s="61"/>
      <c r="D53" s="61" t="s">
        <v>25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f>SUM(E53:N53)</f>
        <v>0</v>
      </c>
    </row>
    <row r="54" spans="1:15" ht="14.25" x14ac:dyDescent="0.2">
      <c r="A54" s="88"/>
      <c r="B54" s="61"/>
      <c r="C54" s="61"/>
      <c r="D54" s="61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70"/>
    </row>
    <row r="55" spans="1:15" ht="14.25" x14ac:dyDescent="0.2">
      <c r="A55" s="88"/>
      <c r="B55" s="61" t="s">
        <v>34</v>
      </c>
      <c r="C55" s="61"/>
      <c r="D55" s="61" t="s">
        <v>22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f>SUM(E55:N55)</f>
        <v>0</v>
      </c>
    </row>
    <row r="56" spans="1:15" ht="14.25" x14ac:dyDescent="0.2">
      <c r="A56" s="88"/>
      <c r="B56" s="61"/>
      <c r="C56" s="61"/>
      <c r="D56" s="61" t="s">
        <v>23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82">
        <f>SUM(E56:N56)</f>
        <v>0</v>
      </c>
    </row>
    <row r="57" spans="1:15" ht="14.25" x14ac:dyDescent="0.2">
      <c r="A57" s="88"/>
      <c r="B57" s="61"/>
      <c r="C57" s="61"/>
      <c r="D57" s="61" t="s">
        <v>24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82">
        <f>SUM(E57:N57)</f>
        <v>0</v>
      </c>
    </row>
    <row r="58" spans="1:15" ht="14.25" x14ac:dyDescent="0.2">
      <c r="A58" s="89"/>
      <c r="B58" s="67"/>
      <c r="C58" s="67"/>
      <c r="D58" s="67" t="s">
        <v>25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82">
        <f>SUM(E58:N58)</f>
        <v>0</v>
      </c>
    </row>
    <row r="59" spans="1:15" ht="15" thickBot="1" x14ac:dyDescent="0.25">
      <c r="A59" s="47"/>
      <c r="B59" s="61"/>
      <c r="C59" s="61"/>
      <c r="D59" s="61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ht="12.75" customHeight="1" x14ac:dyDescent="0.2">
      <c r="A60" s="90" t="s">
        <v>13</v>
      </c>
      <c r="B60" s="91"/>
      <c r="C60" s="91"/>
      <c r="D60" s="92"/>
      <c r="E60" s="93">
        <f>SUM(E55:E58)+SUM(E50:E53)+SUM(E45:E48)+SUM(E37:E40)+SUM(E32:E35)+SUM(E27:E30)+SUM(E22:E23)</f>
        <v>30</v>
      </c>
      <c r="F60" s="93">
        <f t="shared" ref="F60:N60" si="0">SUM(F55:F58)+SUM(F50:F53)+SUM(F45:F48)+SUM(F37:F40)+SUM(F32:F35)+SUM(F27:F30)+SUM(F22:F23)</f>
        <v>12</v>
      </c>
      <c r="G60" s="93">
        <f>SUM(G55:G58)+SUM(G50:G53)+SUM(G45:G48)+SUM(G37:G40)+SUM(G32:G35)+SUM(G27:G30)+SUM(G22:G23)</f>
        <v>5</v>
      </c>
      <c r="H60" s="93">
        <f t="shared" si="0"/>
        <v>4</v>
      </c>
      <c r="I60" s="93">
        <f t="shared" si="0"/>
        <v>0</v>
      </c>
      <c r="J60" s="93">
        <f t="shared" si="0"/>
        <v>90</v>
      </c>
      <c r="K60" s="93">
        <f t="shared" si="0"/>
        <v>106</v>
      </c>
      <c r="L60" s="93">
        <f t="shared" si="0"/>
        <v>41</v>
      </c>
      <c r="M60" s="93">
        <f t="shared" si="0"/>
        <v>22</v>
      </c>
      <c r="N60" s="93">
        <f t="shared" si="0"/>
        <v>0</v>
      </c>
      <c r="O60" s="93">
        <f>SUM(O55:O58)+SUM(O50:O53)+SUM(O45:O48)+SUM(O37:O40)+SUM(O32:O35)+SUM(O27:O30)+SUM(O22:O23)</f>
        <v>310</v>
      </c>
    </row>
    <row r="61" spans="1:15" ht="12.75" customHeight="1" x14ac:dyDescent="0.2">
      <c r="A61" s="94"/>
      <c r="B61" s="95"/>
      <c r="C61" s="95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spans="1:15" ht="13.5" customHeight="1" thickBot="1" x14ac:dyDescent="0.25">
      <c r="A62" s="98"/>
      <c r="B62" s="99"/>
      <c r="C62" s="99"/>
      <c r="D62" s="100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</row>
    <row r="63" spans="1:15" ht="18" x14ac:dyDescent="0.2">
      <c r="A63" s="102"/>
      <c r="B63" s="102"/>
      <c r="C63" s="102"/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</row>
    <row r="64" spans="1:15" ht="18" x14ac:dyDescent="0.2">
      <c r="A64" s="102"/>
      <c r="B64" s="102"/>
      <c r="C64" s="102"/>
      <c r="D64" s="102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</row>
    <row r="65" spans="1:16" x14ac:dyDescent="0.2">
      <c r="A65" s="47"/>
      <c r="B65" s="47"/>
      <c r="C65" s="47"/>
      <c r="D65" s="47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6" ht="15.75" x14ac:dyDescent="0.25">
      <c r="A66" s="47"/>
      <c r="B66" s="104" t="s">
        <v>35</v>
      </c>
      <c r="C66" s="47"/>
      <c r="D66" s="47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6" x14ac:dyDescent="0.2">
      <c r="B67" s="47"/>
      <c r="C67" s="47"/>
      <c r="D67" s="47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6" ht="12.75" customHeight="1" x14ac:dyDescent="0.2">
      <c r="B68" s="105" t="s">
        <v>36</v>
      </c>
      <c r="C68" s="106" t="s">
        <v>37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09"/>
    </row>
    <row r="69" spans="1:16" ht="12.75" customHeight="1" x14ac:dyDescent="0.2">
      <c r="B69" s="110"/>
      <c r="C69" s="111" t="s">
        <v>18</v>
      </c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</row>
    <row r="70" spans="1:16" ht="12.75" customHeight="1" x14ac:dyDescent="0.2">
      <c r="B70" s="113"/>
      <c r="C70" s="114" t="s">
        <v>38</v>
      </c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  <c r="P70" s="117"/>
    </row>
    <row r="71" spans="1:16" ht="14.25" x14ac:dyDescent="0.2">
      <c r="B71" s="61"/>
    </row>
    <row r="72" spans="1:16" ht="12.75" customHeight="1" x14ac:dyDescent="0.2">
      <c r="B72" s="118" t="s">
        <v>21</v>
      </c>
      <c r="C72" s="106" t="s">
        <v>39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</row>
    <row r="73" spans="1:16" ht="12.75" customHeight="1" x14ac:dyDescent="0.2">
      <c r="B73" s="119"/>
      <c r="C73" s="111" t="s">
        <v>40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</row>
    <row r="74" spans="1:16" ht="12.75" customHeight="1" x14ac:dyDescent="0.2">
      <c r="B74" s="119"/>
      <c r="C74" s="111" t="s">
        <v>41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</row>
    <row r="75" spans="1:16" ht="12.75" customHeight="1" x14ac:dyDescent="0.2">
      <c r="B75" s="120"/>
      <c r="C75" s="114" t="s">
        <v>42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</row>
    <row r="76" spans="1:16" ht="14.25" x14ac:dyDescent="0.2">
      <c r="B76" s="61"/>
      <c r="C76" s="47"/>
      <c r="D76" s="47"/>
      <c r="E76" s="121"/>
      <c r="F76" s="121"/>
      <c r="G76" s="121"/>
      <c r="H76" s="121"/>
      <c r="I76" s="121"/>
      <c r="J76" s="121"/>
      <c r="K76" s="121"/>
      <c r="L76" s="121"/>
    </row>
    <row r="77" spans="1:16" ht="12.75" customHeight="1" x14ac:dyDescent="0.2">
      <c r="B77" s="118" t="s">
        <v>26</v>
      </c>
      <c r="C77" s="122" t="s">
        <v>27</v>
      </c>
      <c r="D77" s="123" t="s">
        <v>43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5"/>
    </row>
    <row r="78" spans="1:16" ht="12.75" customHeight="1" x14ac:dyDescent="0.2">
      <c r="B78" s="119"/>
      <c r="C78" s="126" t="s">
        <v>28</v>
      </c>
      <c r="D78" s="127" t="s">
        <v>44</v>
      </c>
    </row>
    <row r="79" spans="1:16" ht="12.75" customHeight="1" x14ac:dyDescent="0.2">
      <c r="B79" s="119"/>
      <c r="C79" s="126"/>
      <c r="E79" s="121" t="s">
        <v>45</v>
      </c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8"/>
    </row>
    <row r="80" spans="1:16" ht="12.75" customHeight="1" x14ac:dyDescent="0.2">
      <c r="B80" s="119"/>
      <c r="C80" s="126"/>
      <c r="E80" s="129" t="s">
        <v>46</v>
      </c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30"/>
    </row>
    <row r="81" spans="2:16" ht="12.75" customHeight="1" x14ac:dyDescent="0.2">
      <c r="B81" s="119"/>
      <c r="C81" s="126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30"/>
    </row>
    <row r="82" spans="2:16" ht="12.75" customHeight="1" x14ac:dyDescent="0.2">
      <c r="B82" s="119"/>
      <c r="C82" s="126"/>
      <c r="D82" s="128" t="s">
        <v>47</v>
      </c>
    </row>
    <row r="83" spans="2:16" ht="12.75" customHeight="1" x14ac:dyDescent="0.2">
      <c r="B83" s="119"/>
      <c r="C83" s="126"/>
      <c r="D83" s="131"/>
      <c r="E83" s="121" t="s">
        <v>48</v>
      </c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8"/>
    </row>
    <row r="84" spans="2:16" ht="12.75" customHeight="1" x14ac:dyDescent="0.2">
      <c r="B84" s="119"/>
      <c r="C84" s="126"/>
      <c r="D84" s="128" t="s">
        <v>49</v>
      </c>
    </row>
    <row r="85" spans="2:16" ht="12.75" customHeight="1" x14ac:dyDescent="0.2">
      <c r="B85" s="119"/>
      <c r="C85" s="126"/>
      <c r="D85" s="132" t="s">
        <v>50</v>
      </c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8"/>
    </row>
    <row r="86" spans="2:16" ht="12.75" customHeight="1" x14ac:dyDescent="0.2">
      <c r="B86" s="119"/>
      <c r="C86" s="126"/>
      <c r="E86" s="121" t="s">
        <v>51</v>
      </c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8"/>
    </row>
    <row r="87" spans="2:16" ht="12.75" customHeight="1" x14ac:dyDescent="0.2">
      <c r="B87" s="119"/>
      <c r="C87" s="126"/>
      <c r="D87" s="132"/>
      <c r="E87" s="121" t="s">
        <v>52</v>
      </c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8"/>
    </row>
    <row r="88" spans="2:16" ht="25.5" x14ac:dyDescent="0.2">
      <c r="B88" s="119"/>
      <c r="C88" s="126"/>
      <c r="D88" s="133" t="s">
        <v>53</v>
      </c>
      <c r="E88" s="121" t="s">
        <v>54</v>
      </c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8"/>
    </row>
    <row r="89" spans="2:16" ht="12.75" customHeight="1" x14ac:dyDescent="0.2">
      <c r="B89" s="120"/>
      <c r="C89" s="134"/>
      <c r="D89" s="135"/>
      <c r="E89" s="136" t="s">
        <v>55</v>
      </c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4.25" x14ac:dyDescent="0.2">
      <c r="B90" s="61"/>
      <c r="C90" s="47"/>
      <c r="D90" s="47"/>
      <c r="E90" s="121"/>
      <c r="F90" s="121"/>
      <c r="G90" s="121"/>
      <c r="H90" s="121"/>
      <c r="I90" s="121"/>
      <c r="J90" s="121"/>
      <c r="K90" s="121"/>
      <c r="L90" s="121"/>
    </row>
    <row r="91" spans="2:16" ht="12.75" customHeight="1" x14ac:dyDescent="0.2">
      <c r="B91" s="118" t="s">
        <v>56</v>
      </c>
      <c r="C91" s="122" t="s">
        <v>27</v>
      </c>
      <c r="D91" s="123" t="s">
        <v>57</v>
      </c>
      <c r="E91" s="124"/>
      <c r="F91" s="124"/>
      <c r="G91" s="124"/>
      <c r="H91" s="124"/>
      <c r="I91" s="124"/>
      <c r="J91" s="124"/>
      <c r="K91" s="108"/>
      <c r="L91" s="124"/>
      <c r="M91" s="108"/>
      <c r="N91" s="108"/>
      <c r="O91" s="108"/>
      <c r="P91" s="109"/>
    </row>
    <row r="92" spans="2:16" ht="12.75" customHeight="1" x14ac:dyDescent="0.2">
      <c r="B92" s="119"/>
      <c r="C92" s="77"/>
      <c r="D92" s="128" t="s">
        <v>58</v>
      </c>
      <c r="E92" s="121"/>
      <c r="F92" s="121"/>
      <c r="G92" s="121"/>
      <c r="H92" s="121"/>
      <c r="I92" s="121"/>
      <c r="J92" s="121"/>
      <c r="L92" s="121"/>
    </row>
    <row r="93" spans="2:16" ht="12.75" customHeight="1" x14ac:dyDescent="0.2">
      <c r="B93" s="119"/>
      <c r="C93" s="77"/>
      <c r="D93" s="128" t="s">
        <v>59</v>
      </c>
    </row>
    <row r="94" spans="2:16" ht="12.75" customHeight="1" x14ac:dyDescent="0.2">
      <c r="B94" s="119"/>
      <c r="C94" s="126" t="s">
        <v>28</v>
      </c>
      <c r="D94" s="128" t="s">
        <v>60</v>
      </c>
      <c r="E94" s="121"/>
      <c r="F94" s="121"/>
      <c r="G94" s="121"/>
      <c r="H94" s="121"/>
      <c r="I94" s="121"/>
      <c r="J94" s="121"/>
      <c r="L94" s="121"/>
    </row>
    <row r="95" spans="2:16" ht="12.75" customHeight="1" x14ac:dyDescent="0.2">
      <c r="B95" s="119"/>
      <c r="C95" s="77"/>
      <c r="D95" s="47" t="s">
        <v>61</v>
      </c>
      <c r="G95" s="121"/>
      <c r="H95" s="121"/>
      <c r="I95" s="121"/>
      <c r="J95" s="121"/>
      <c r="L95" s="121"/>
    </row>
    <row r="96" spans="2:16" ht="12.75" customHeight="1" x14ac:dyDescent="0.2">
      <c r="B96" s="119"/>
      <c r="C96" s="77"/>
      <c r="D96" s="130"/>
      <c r="E96" s="121" t="s">
        <v>45</v>
      </c>
      <c r="G96" s="121"/>
      <c r="H96" s="121"/>
      <c r="I96" s="121"/>
      <c r="J96" s="121"/>
      <c r="L96" s="121"/>
    </row>
    <row r="97" spans="2:16" ht="12.75" customHeight="1" x14ac:dyDescent="0.2">
      <c r="B97" s="119"/>
      <c r="C97" s="77"/>
      <c r="E97" s="121" t="s">
        <v>62</v>
      </c>
      <c r="F97" s="121"/>
      <c r="G97" s="121"/>
      <c r="H97" s="121"/>
      <c r="I97" s="121"/>
      <c r="J97" s="121"/>
      <c r="L97" s="121"/>
    </row>
    <row r="98" spans="2:16" ht="12.75" customHeight="1" x14ac:dyDescent="0.2">
      <c r="B98" s="120"/>
      <c r="C98" s="83"/>
      <c r="D98" s="137" t="s">
        <v>63</v>
      </c>
      <c r="E98" s="136"/>
      <c r="F98" s="136"/>
      <c r="G98" s="136"/>
      <c r="H98" s="136"/>
      <c r="I98" s="136"/>
      <c r="J98" s="136"/>
      <c r="K98" s="116"/>
      <c r="L98" s="136"/>
      <c r="M98" s="116"/>
      <c r="N98" s="116"/>
      <c r="O98" s="116"/>
      <c r="P98" s="117"/>
    </row>
  </sheetData>
  <mergeCells count="34">
    <mergeCell ref="B91:B98"/>
    <mergeCell ref="B72:B75"/>
    <mergeCell ref="C72:P72"/>
    <mergeCell ref="C73:P73"/>
    <mergeCell ref="C74:P74"/>
    <mergeCell ref="C75:P75"/>
    <mergeCell ref="B77:B89"/>
    <mergeCell ref="E80:O81"/>
    <mergeCell ref="M60:M62"/>
    <mergeCell ref="N60:N62"/>
    <mergeCell ref="O60:O62"/>
    <mergeCell ref="B68:B70"/>
    <mergeCell ref="C68:N68"/>
    <mergeCell ref="C69:N69"/>
    <mergeCell ref="C70:N70"/>
    <mergeCell ref="G60:G62"/>
    <mergeCell ref="H60:H62"/>
    <mergeCell ref="I60:I62"/>
    <mergeCell ref="J60:J62"/>
    <mergeCell ref="K60:K62"/>
    <mergeCell ref="L60:L62"/>
    <mergeCell ref="A20:D21"/>
    <mergeCell ref="A25:D26"/>
    <mergeCell ref="A43:D44"/>
    <mergeCell ref="A60:D62"/>
    <mergeCell ref="E60:E62"/>
    <mergeCell ref="F60:F62"/>
    <mergeCell ref="B8:J8"/>
    <mergeCell ref="C14:G14"/>
    <mergeCell ref="A16:O16"/>
    <mergeCell ref="A17:D18"/>
    <mergeCell ref="E17:O17"/>
    <mergeCell ref="E18:I18"/>
    <mergeCell ref="J18:N18"/>
  </mergeCells>
  <dataValidations count="1">
    <dataValidation type="whole" allowBlank="1" showInputMessage="1" showErrorMessage="1" error="Introdueixi l'exercici en el següent format YYYY_x000a_" sqref="C10:C11" xr:uid="{DFFDAE56-A8C9-4114-AD27-5EBCC86DA212}">
      <formula1>2000</formula1>
      <formula2>9999</formula2>
    </dataValidation>
  </dataValidations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CAMP, CLARA (CAPSBE)</dc:creator>
  <cp:lastModifiedBy>CAMP, CLARA (CAPSBE)</cp:lastModifiedBy>
  <dcterms:created xsi:type="dcterms:W3CDTF">2025-07-01T12:37:25Z</dcterms:created>
  <dcterms:modified xsi:type="dcterms:W3CDTF">2025-07-01T12:39:38Z</dcterms:modified>
</cp:coreProperties>
</file>